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ocs\Temp\"/>
    </mc:Choice>
  </mc:AlternateContent>
  <xr:revisionPtr revIDLastSave="0" documentId="13_ncr:1_{6DF0B63B-EF15-4C22-80D7-22B3C0911BCE}" xr6:coauthVersionLast="47" xr6:coauthVersionMax="47" xr10:uidLastSave="{00000000-0000-0000-0000-000000000000}"/>
  <bookViews>
    <workbookView xWindow="28680" yWindow="-120" windowWidth="29040" windowHeight="15840" xr2:uid="{F56E567D-A68C-4F1A-8050-C6C286D04941}"/>
  </bookViews>
  <sheets>
    <sheet name="Form" sheetId="5" r:id="rId1"/>
  </sheets>
  <definedNames>
    <definedName name="DWGlis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5" i="5" l="1"/>
  <c r="B17" i="5"/>
  <c r="B44" i="5"/>
  <c r="C38" i="5"/>
  <c r="C39" i="5"/>
  <c r="C40" i="5"/>
  <c r="D45" i="5" l="1"/>
  <c r="D40" i="5"/>
  <c r="D39" i="5"/>
  <c r="D38" i="5"/>
  <c r="D24" i="5"/>
  <c r="D26" i="5"/>
</calcChain>
</file>

<file path=xl/sharedStrings.xml><?xml version="1.0" encoding="utf-8"?>
<sst xmlns="http://schemas.openxmlformats.org/spreadsheetml/2006/main" count="50" uniqueCount="47">
  <si>
    <t>Kg</t>
  </si>
  <si>
    <t>Mortality percentage between weaning and slaughter ?</t>
  </si>
  <si>
    <t>%</t>
  </si>
  <si>
    <t xml:space="preserve">Average weaned piglets per DANISH GENETICS sow per year </t>
  </si>
  <si>
    <t>Kg feed</t>
  </si>
  <si>
    <t>gr/day</t>
  </si>
  <si>
    <t>USD</t>
  </si>
  <si>
    <t>Slaughterweight</t>
  </si>
  <si>
    <t>How many sows do you have in production</t>
  </si>
  <si>
    <t>Revenue per Kg live weight at slaughter</t>
  </si>
  <si>
    <t>price/kg</t>
  </si>
  <si>
    <t>Currency</t>
  </si>
  <si>
    <t>kg</t>
  </si>
  <si>
    <t xml:space="preserve">*includes difference in costs of feed (usually more slaughterpigs = higher costs in feed) </t>
  </si>
  <si>
    <t>Slaughterpigs weight start as finisher (post-weaning)</t>
  </si>
  <si>
    <t>Produce the same amount of slaughterpigs but with Danish Genetics</t>
  </si>
  <si>
    <t>CHOICE 1</t>
  </si>
  <si>
    <t xml:space="preserve">You need less sows → Feed saved on sows = </t>
  </si>
  <si>
    <t xml:space="preserve">Higher DWG and faster growing → Feed saved on slaughterpigs = </t>
  </si>
  <si>
    <t>Compare your production and feed costs, with the potential of Danish Genetics animals</t>
  </si>
  <si>
    <t>How many weaned piglets / sow / year</t>
  </si>
  <si>
    <t>Mortality percentage between weaning to slaughter</t>
  </si>
  <si>
    <t>How many Kg feed do your finishers eat per day</t>
  </si>
  <si>
    <t>How much do you spend for 1 kg feed for finishers</t>
  </si>
  <si>
    <t>Danish Genetics animals eat approximatively</t>
  </si>
  <si>
    <t>kg/day</t>
  </si>
  <si>
    <t>CHOICE 2</t>
  </si>
  <si>
    <t>Total saved on feed per year =</t>
  </si>
  <si>
    <t>Results</t>
  </si>
  <si>
    <t>Weight</t>
  </si>
  <si>
    <t>Expenses</t>
  </si>
  <si>
    <t>Sows</t>
  </si>
  <si>
    <t>Danish 
Genetics</t>
  </si>
  <si>
    <t>Contact BREEDERS for more information</t>
  </si>
  <si>
    <t>BREEDERS OF DENMARK</t>
  </si>
  <si>
    <t>Lysbjergvej 6,1</t>
  </si>
  <si>
    <t>DK-6500 Vojens</t>
  </si>
  <si>
    <t xml:space="preserve">Denmark </t>
  </si>
  <si>
    <t>Tel.:+45 7026 0616</t>
  </si>
  <si>
    <t>salg@breeders.dk</t>
  </si>
  <si>
    <t>€$£</t>
  </si>
  <si>
    <t xml:space="preserve">More high efficiency slaughterpigs → Additional revenue per year* = </t>
  </si>
  <si>
    <r>
      <t xml:space="preserve">How many Kg your </t>
    </r>
    <r>
      <rPr>
        <b/>
        <sz val="9"/>
        <rFont val="Segoe UI"/>
        <family val="2"/>
      </rPr>
      <t>sows</t>
    </r>
    <r>
      <rPr>
        <sz val="9"/>
        <rFont val="Segoe UI"/>
        <family val="2"/>
      </rPr>
      <t xml:space="preserve"> eat per year</t>
    </r>
  </si>
  <si>
    <r>
      <t xml:space="preserve">Price of feed per </t>
    </r>
    <r>
      <rPr>
        <b/>
        <sz val="9"/>
        <rFont val="Segoe UI"/>
        <family val="2"/>
      </rPr>
      <t>sow</t>
    </r>
  </si>
  <si>
    <r>
      <t xml:space="preserve">Choose which </t>
    </r>
    <r>
      <rPr>
        <b/>
        <sz val="9"/>
        <color rgb="FFFFFFFF"/>
        <rFont val="Segoe UI"/>
        <family val="2"/>
      </rPr>
      <t>DWG Danish Genetics</t>
    </r>
    <r>
      <rPr>
        <sz val="9"/>
        <color rgb="FFFFFFFF"/>
        <rFont val="Segoe UI"/>
        <family val="2"/>
      </rPr>
      <t xml:space="preserve"> you wish to compare with</t>
    </r>
  </si>
  <si>
    <r>
      <t xml:space="preserve">Same output with </t>
    </r>
    <r>
      <rPr>
        <b/>
        <sz val="9"/>
        <color theme="9" tint="-0.249977111117893"/>
        <rFont val="Segoe UI"/>
        <family val="2"/>
      </rPr>
      <t>less input</t>
    </r>
  </si>
  <si>
    <r>
      <rPr>
        <b/>
        <sz val="9"/>
        <color theme="9" tint="-0.249977111117893"/>
        <rFont val="Segoe UI"/>
        <family val="2"/>
      </rPr>
      <t>More output</t>
    </r>
    <r>
      <rPr>
        <sz val="9"/>
        <color theme="1"/>
        <rFont val="Segoe UI"/>
        <family val="2"/>
      </rPr>
      <t xml:space="preserve"> for the same input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</si>
</sst>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9"/>
      <color theme="1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sz val="9"/>
      <name val="Segoe UI"/>
      <family val="2"/>
    </font>
    <font>
      <sz val="9"/>
      <color rgb="FFFFFFFF"/>
      <name val="Segoe UI"/>
      <family val="2"/>
    </font>
    <font>
      <b/>
      <sz val="9"/>
      <name val="Segoe UI"/>
      <family val="2"/>
    </font>
    <font>
      <b/>
      <sz val="9"/>
      <color rgb="FFFFFFFF"/>
      <name val="Segoe UI"/>
      <family val="2"/>
    </font>
    <font>
      <sz val="9"/>
      <color theme="0"/>
      <name val="Segoe UI"/>
      <family val="2"/>
    </font>
    <font>
      <b/>
      <sz val="9"/>
      <color theme="9" tint="-0.249977111117893"/>
      <name val="Segoe UI"/>
      <family val="2"/>
    </font>
    <font>
      <i/>
      <u/>
      <sz val="9"/>
      <color theme="10"/>
      <name val="Segoe UI"/>
      <family val="2"/>
    </font>
    <font>
      <u/>
      <sz val="9"/>
      <color theme="10"/>
      <name val="Calibri"/>
      <family val="2"/>
      <scheme val="minor"/>
    </font>
    <font>
      <sz val="8"/>
      <color theme="1"/>
      <name val="Segoe UI"/>
      <family val="2"/>
    </font>
    <font>
      <i/>
      <sz val="8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003C53"/>
        <bgColor indexed="64"/>
      </patternFill>
    </fill>
    <fill>
      <patternFill patternType="solid">
        <fgColor theme="3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5" fillId="4" borderId="17" xfId="0" applyFont="1" applyFill="1" applyBorder="1" applyAlignment="1" applyProtection="1">
      <alignment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6" fillId="4" borderId="16" xfId="0" applyFont="1" applyFill="1" applyBorder="1" applyAlignment="1" applyProtection="1">
      <alignment vertical="center" wrapText="1"/>
      <protection locked="0"/>
    </xf>
    <xf numFmtId="0" fontId="5" fillId="4" borderId="5" xfId="0" applyFont="1" applyFill="1" applyBorder="1" applyAlignment="1" applyProtection="1">
      <alignment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6" fillId="4" borderId="13" xfId="0" applyFont="1" applyFill="1" applyBorder="1" applyAlignment="1" applyProtection="1">
      <alignment vertical="center" wrapText="1"/>
      <protection locked="0"/>
    </xf>
    <xf numFmtId="0" fontId="5" fillId="4" borderId="8" xfId="0" applyFont="1" applyFill="1" applyBorder="1" applyAlignment="1" applyProtection="1">
      <alignment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0" xfId="0" quotePrefix="1" applyFont="1" applyProtection="1">
      <protection locked="0"/>
    </xf>
    <xf numFmtId="0" fontId="5" fillId="4" borderId="8" xfId="0" applyFont="1" applyFill="1" applyBorder="1" applyAlignment="1" applyProtection="1">
      <alignment vertical="center" wrapText="1"/>
      <protection hidden="1"/>
    </xf>
    <xf numFmtId="0" fontId="4" fillId="0" borderId="14" xfId="0" applyFont="1" applyBorder="1" applyAlignment="1" applyProtection="1">
      <alignment vertical="center" wrapText="1"/>
      <protection hidden="1"/>
    </xf>
    <xf numFmtId="0" fontId="5" fillId="4" borderId="21" xfId="0" applyFont="1" applyFill="1" applyBorder="1" applyAlignment="1" applyProtection="1">
      <alignment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vertical="center" wrapText="1"/>
      <protection hidden="1"/>
    </xf>
    <xf numFmtId="0" fontId="6" fillId="3" borderId="17" xfId="0" applyFont="1" applyFill="1" applyBorder="1" applyAlignment="1" applyProtection="1">
      <alignment vertical="center" wrapText="1"/>
      <protection locked="0"/>
    </xf>
    <xf numFmtId="0" fontId="9" fillId="3" borderId="16" xfId="0" applyFont="1" applyFill="1" applyBorder="1" applyAlignment="1" applyProtection="1">
      <alignment vertical="center" wrapText="1"/>
      <protection locked="0"/>
    </xf>
    <xf numFmtId="0" fontId="6" fillId="3" borderId="5" xfId="0" applyFont="1" applyFill="1" applyBorder="1" applyAlignment="1" applyProtection="1">
      <alignment vertical="center" wrapText="1"/>
      <protection locked="0"/>
    </xf>
    <xf numFmtId="0" fontId="9" fillId="3" borderId="13" xfId="0" applyFont="1" applyFill="1" applyBorder="1" applyAlignment="1" applyProtection="1">
      <alignment vertical="center" wrapText="1"/>
      <protection locked="0"/>
    </xf>
    <xf numFmtId="0" fontId="6" fillId="3" borderId="8" xfId="0" applyFont="1" applyFill="1" applyBorder="1" applyAlignment="1" applyProtection="1">
      <alignment vertical="center" wrapText="1"/>
      <protection locked="0"/>
    </xf>
    <xf numFmtId="0" fontId="9" fillId="3" borderId="14" xfId="0" applyFont="1" applyFill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1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18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18" xfId="0" applyFont="1" applyBorder="1" applyAlignment="1" applyProtection="1">
      <alignment horizontal="right"/>
      <protection locked="0"/>
    </xf>
    <xf numFmtId="4" fontId="4" fillId="0" borderId="0" xfId="0" applyNumberFormat="1" applyFont="1" applyAlignment="1" applyProtection="1">
      <alignment horizontal="center"/>
      <protection hidden="1"/>
    </xf>
    <xf numFmtId="0" fontId="4" fillId="0" borderId="4" xfId="0" applyFont="1" applyBorder="1" applyProtection="1">
      <protection hidden="1"/>
    </xf>
    <xf numFmtId="0" fontId="4" fillId="0" borderId="24" xfId="0" applyFont="1" applyBorder="1" applyAlignment="1" applyProtection="1">
      <alignment horizontal="right"/>
      <protection locked="0"/>
    </xf>
    <xf numFmtId="4" fontId="10" fillId="0" borderId="9" xfId="0" applyNumberFormat="1" applyFont="1" applyBorder="1" applyAlignment="1" applyProtection="1">
      <alignment horizontal="center"/>
      <protection hidden="1"/>
    </xf>
    <xf numFmtId="0" fontId="4" fillId="0" borderId="10" xfId="0" applyFont="1" applyBorder="1" applyProtection="1">
      <protection hidden="1"/>
    </xf>
    <xf numFmtId="4" fontId="4" fillId="0" borderId="0" xfId="0" applyNumberFormat="1" applyFont="1" applyProtection="1">
      <protection locked="0"/>
    </xf>
    <xf numFmtId="4" fontId="4" fillId="0" borderId="1" xfId="0" applyNumberFormat="1" applyFont="1" applyBorder="1" applyProtection="1"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4" fillId="0" borderId="18" xfId="0" applyFont="1" applyBorder="1" applyProtection="1">
      <protection hidden="1"/>
    </xf>
    <xf numFmtId="4" fontId="10" fillId="0" borderId="0" xfId="0" applyNumberFormat="1" applyFont="1" applyProtection="1">
      <protection hidden="1"/>
    </xf>
    <xf numFmtId="0" fontId="11" fillId="0" borderId="9" xfId="1" applyFont="1" applyBorder="1" applyProtection="1">
      <protection locked="0"/>
    </xf>
    <xf numFmtId="0" fontId="4" fillId="0" borderId="10" xfId="0" applyFont="1" applyBorder="1" applyProtection="1">
      <protection locked="0"/>
    </xf>
    <xf numFmtId="0" fontId="4" fillId="0" borderId="11" xfId="0" applyFont="1" applyBorder="1" applyAlignment="1" applyProtection="1">
      <alignment horizontal="center" vertical="center" textRotation="90"/>
      <protection locked="0"/>
    </xf>
    <xf numFmtId="0" fontId="4" fillId="0" borderId="3" xfId="0" applyFont="1" applyBorder="1" applyAlignment="1" applyProtection="1">
      <alignment horizontal="center" vertical="center" textRotation="90"/>
      <protection locked="0"/>
    </xf>
    <xf numFmtId="0" fontId="4" fillId="0" borderId="12" xfId="0" applyFont="1" applyBorder="1" applyAlignment="1" applyProtection="1">
      <alignment horizontal="center" vertical="center" textRotation="90"/>
      <protection locked="0"/>
    </xf>
    <xf numFmtId="0" fontId="12" fillId="0" borderId="0" xfId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 vertical="center" textRotation="90"/>
      <protection locked="0"/>
    </xf>
    <xf numFmtId="0" fontId="4" fillId="0" borderId="7" xfId="0" applyFont="1" applyBorder="1" applyAlignment="1" applyProtection="1">
      <alignment horizontal="center" vertical="center" textRotation="90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13" fillId="0" borderId="15" xfId="0" applyFont="1" applyBorder="1" applyAlignment="1" applyProtection="1">
      <alignment horizontal="center" vertical="center" textRotation="90"/>
      <protection locked="0"/>
    </xf>
    <xf numFmtId="0" fontId="13" fillId="0" borderId="6" xfId="0" applyFont="1" applyBorder="1" applyAlignment="1" applyProtection="1">
      <alignment horizontal="center" vertical="center" textRotation="90"/>
      <protection locked="0"/>
    </xf>
    <xf numFmtId="0" fontId="13" fillId="0" borderId="7" xfId="0" applyFont="1" applyBorder="1" applyAlignment="1" applyProtection="1">
      <alignment horizontal="center" vertical="center" textRotation="90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right"/>
      <protection locked="0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colors>
    <mruColors>
      <color rgb="FF003C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g@breeders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650F1-E68F-4AA4-AEB1-36A1E123BB4B}">
  <dimension ref="A8:F56"/>
  <sheetViews>
    <sheetView tabSelected="1" view="pageLayout" zoomScale="115" zoomScaleNormal="115" zoomScalePageLayoutView="115" workbookViewId="0"/>
  </sheetViews>
  <sheetFormatPr defaultColWidth="14.140625" defaultRowHeight="12" x14ac:dyDescent="0.2"/>
  <cols>
    <col min="1" max="1" width="5.28515625" style="2" customWidth="1"/>
    <col min="2" max="2" width="53.42578125" style="2" customWidth="1"/>
    <col min="3" max="3" width="14.28515625" style="2" bestFit="1" customWidth="1"/>
    <col min="4" max="4" width="7.42578125" style="2" bestFit="1" customWidth="1"/>
    <col min="5" max="16384" width="14.140625" style="2"/>
  </cols>
  <sheetData>
    <row r="8" spans="1:6" ht="12.75" thickBot="1" x14ac:dyDescent="0.25">
      <c r="A8" s="50" t="s">
        <v>19</v>
      </c>
      <c r="B8" s="50"/>
      <c r="C8" s="50"/>
      <c r="D8" s="50"/>
    </row>
    <row r="9" spans="1:6" ht="12.75" thickTop="1" x14ac:dyDescent="0.2"/>
    <row r="10" spans="1:6" ht="12.75" thickBot="1" x14ac:dyDescent="0.25"/>
    <row r="11" spans="1:6" x14ac:dyDescent="0.2">
      <c r="A11" s="54" t="s">
        <v>28</v>
      </c>
      <c r="B11" s="3" t="s">
        <v>8</v>
      </c>
      <c r="C11" s="4">
        <v>1000</v>
      </c>
      <c r="D11" s="5"/>
    </row>
    <row r="12" spans="1:6" x14ac:dyDescent="0.2">
      <c r="A12" s="55"/>
      <c r="B12" s="6" t="s">
        <v>20</v>
      </c>
      <c r="C12" s="7">
        <v>27</v>
      </c>
      <c r="D12" s="8"/>
    </row>
    <row r="13" spans="1:6" ht="12.75" thickBot="1" x14ac:dyDescent="0.25">
      <c r="A13" s="56"/>
      <c r="B13" s="9" t="s">
        <v>21</v>
      </c>
      <c r="C13" s="10">
        <v>4</v>
      </c>
      <c r="D13" s="11" t="s">
        <v>2</v>
      </c>
    </row>
    <row r="14" spans="1:6" ht="12.75" thickBot="1" x14ac:dyDescent="0.25"/>
    <row r="15" spans="1:6" x14ac:dyDescent="0.2">
      <c r="A15" s="54" t="s">
        <v>29</v>
      </c>
      <c r="B15" s="3" t="s">
        <v>14</v>
      </c>
      <c r="C15" s="4">
        <v>30</v>
      </c>
      <c r="D15" s="12" t="s">
        <v>0</v>
      </c>
    </row>
    <row r="16" spans="1:6" x14ac:dyDescent="0.2">
      <c r="A16" s="55"/>
      <c r="B16" s="6" t="s">
        <v>7</v>
      </c>
      <c r="C16" s="7">
        <v>130</v>
      </c>
      <c r="D16" s="13" t="s">
        <v>0</v>
      </c>
      <c r="F16" s="14"/>
    </row>
    <row r="17" spans="1:4" ht="12.75" thickBot="1" x14ac:dyDescent="0.25">
      <c r="A17" s="56"/>
      <c r="B17" s="15" t="str">
        <f>"What is your finishers' Daily Weight Gain, between "&amp;C15&amp;" kg and "&amp;C16&amp;" kg"</f>
        <v>What is your finishers' Daily Weight Gain, between 30 kg and 130 kg</v>
      </c>
      <c r="C17" s="10">
        <v>950</v>
      </c>
      <c r="D17" s="11" t="s">
        <v>5</v>
      </c>
    </row>
    <row r="18" spans="1:4" ht="12.75" thickBot="1" x14ac:dyDescent="0.25"/>
    <row r="19" spans="1:4" x14ac:dyDescent="0.2">
      <c r="A19" s="54" t="s">
        <v>30</v>
      </c>
      <c r="B19" s="3" t="s">
        <v>23</v>
      </c>
      <c r="C19" s="4">
        <v>0.41</v>
      </c>
      <c r="D19" s="12" t="s">
        <v>10</v>
      </c>
    </row>
    <row r="20" spans="1:4" x14ac:dyDescent="0.2">
      <c r="A20" s="55"/>
      <c r="B20" s="6" t="s">
        <v>11</v>
      </c>
      <c r="C20" s="7" t="s">
        <v>6</v>
      </c>
      <c r="D20" s="8"/>
    </row>
    <row r="21" spans="1:4" ht="12.75" thickBot="1" x14ac:dyDescent="0.25">
      <c r="A21" s="56"/>
      <c r="B21" s="9" t="s">
        <v>22</v>
      </c>
      <c r="C21" s="10">
        <v>2.6</v>
      </c>
      <c r="D21" s="11" t="s">
        <v>12</v>
      </c>
    </row>
    <row r="22" spans="1:4" ht="12.75" thickBot="1" x14ac:dyDescent="0.25"/>
    <row r="23" spans="1:4" x14ac:dyDescent="0.2">
      <c r="A23" s="54" t="s">
        <v>31</v>
      </c>
      <c r="B23" s="3" t="s">
        <v>42</v>
      </c>
      <c r="C23" s="4">
        <v>1200</v>
      </c>
      <c r="D23" s="12" t="s">
        <v>4</v>
      </c>
    </row>
    <row r="24" spans="1:4" ht="12.75" thickBot="1" x14ac:dyDescent="0.25">
      <c r="A24" s="56"/>
      <c r="B24" s="9" t="s">
        <v>43</v>
      </c>
      <c r="C24" s="10">
        <v>0.52</v>
      </c>
      <c r="D24" s="16" t="str">
        <f>C20&amp;" /kg"</f>
        <v>USD /kg</v>
      </c>
    </row>
    <row r="25" spans="1:4" ht="12.75" thickBot="1" x14ac:dyDescent="0.25"/>
    <row r="26" spans="1:4" ht="12.75" thickBot="1" x14ac:dyDescent="0.25">
      <c r="A26" s="57" t="s">
        <v>40</v>
      </c>
      <c r="B26" s="17" t="s">
        <v>9</v>
      </c>
      <c r="C26" s="18">
        <v>3</v>
      </c>
      <c r="D26" s="19" t="str">
        <f>C20&amp;" /kg"</f>
        <v>USD /kg</v>
      </c>
    </row>
    <row r="28" spans="1:4" ht="12.75" thickBot="1" x14ac:dyDescent="0.25"/>
    <row r="29" spans="1:4" x14ac:dyDescent="0.2">
      <c r="A29" s="53" t="s">
        <v>32</v>
      </c>
      <c r="B29" s="20" t="s">
        <v>44</v>
      </c>
      <c r="C29" s="4">
        <v>1050</v>
      </c>
      <c r="D29" s="21" t="s">
        <v>5</v>
      </c>
    </row>
    <row r="30" spans="1:4" x14ac:dyDescent="0.2">
      <c r="A30" s="51"/>
      <c r="B30" s="22" t="s">
        <v>24</v>
      </c>
      <c r="C30" s="7">
        <v>2.5</v>
      </c>
      <c r="D30" s="23" t="s">
        <v>25</v>
      </c>
    </row>
    <row r="31" spans="1:4" x14ac:dyDescent="0.2">
      <c r="A31" s="51"/>
      <c r="B31" s="22" t="s">
        <v>3</v>
      </c>
      <c r="C31" s="7">
        <v>35</v>
      </c>
      <c r="D31" s="23"/>
    </row>
    <row r="32" spans="1:4" ht="12.75" thickBot="1" x14ac:dyDescent="0.25">
      <c r="A32" s="52"/>
      <c r="B32" s="24" t="s">
        <v>1</v>
      </c>
      <c r="C32" s="10">
        <v>4</v>
      </c>
      <c r="D32" s="25" t="s">
        <v>2</v>
      </c>
    </row>
    <row r="34" spans="1:4" ht="12.75" thickBot="1" x14ac:dyDescent="0.25"/>
    <row r="35" spans="1:4" ht="15" customHeight="1" x14ac:dyDescent="0.2">
      <c r="A35" s="44" t="s">
        <v>16</v>
      </c>
      <c r="B35" s="26" t="s">
        <v>45</v>
      </c>
      <c r="C35" s="27"/>
      <c r="D35" s="28"/>
    </row>
    <row r="36" spans="1:4" x14ac:dyDescent="0.2">
      <c r="A36" s="45"/>
      <c r="B36" s="29" t="s">
        <v>15</v>
      </c>
      <c r="D36" s="30"/>
    </row>
    <row r="37" spans="1:4" x14ac:dyDescent="0.2">
      <c r="A37" s="45"/>
      <c r="B37" s="29"/>
      <c r="D37" s="30"/>
    </row>
    <row r="38" spans="1:4" x14ac:dyDescent="0.2">
      <c r="A38" s="45"/>
      <c r="B38" s="31" t="s">
        <v>18</v>
      </c>
      <c r="C38" s="32">
        <f>((C11*(C12*(1-(C13/100))))*((C16-C15)/(C17/1000))*(C21*C19))-((C11*(C12*(1-(C13/100))))*((C16-C15)/(C29/1000))*(C19*C30))</f>
        <v>378211.12781954976</v>
      </c>
      <c r="D38" s="33" t="str">
        <f>C20</f>
        <v>USD</v>
      </c>
    </row>
    <row r="39" spans="1:4" x14ac:dyDescent="0.2">
      <c r="A39" s="45"/>
      <c r="B39" s="31" t="s">
        <v>17</v>
      </c>
      <c r="C39" s="32">
        <f>(C11-((C11*C12)/C31))*(C23)*(C24)</f>
        <v>142628.57142857142</v>
      </c>
      <c r="D39" s="33" t="str">
        <f>C20</f>
        <v>USD</v>
      </c>
    </row>
    <row r="40" spans="1:4" ht="12.75" thickBot="1" x14ac:dyDescent="0.25">
      <c r="A40" s="46"/>
      <c r="B40" s="34" t="s">
        <v>27</v>
      </c>
      <c r="C40" s="35">
        <f>(((C11*(C12*(1-(C13/100))))*((C16-C15)/(C17/1000))*(C21*C19))-((C11*(C12*(1-(C13/100))))*((C16-C15)/(C29/1000))*(C19*C30)))+((C11-((C11*C12)/C31))*(C23)*(C24))</f>
        <v>520839.69924812118</v>
      </c>
      <c r="D40" s="36" t="str">
        <f>C20</f>
        <v>USD</v>
      </c>
    </row>
    <row r="41" spans="1:4" ht="12.75" thickBot="1" x14ac:dyDescent="0.25">
      <c r="C41" s="37"/>
    </row>
    <row r="42" spans="1:4" x14ac:dyDescent="0.2">
      <c r="A42" s="44" t="s">
        <v>26</v>
      </c>
      <c r="B42" s="26" t="s">
        <v>46</v>
      </c>
      <c r="C42" s="38"/>
      <c r="D42" s="28"/>
    </row>
    <row r="43" spans="1:4" ht="16.5" customHeight="1" x14ac:dyDescent="0.2">
      <c r="A43" s="45"/>
      <c r="B43" s="39"/>
      <c r="C43" s="37"/>
      <c r="D43" s="30"/>
    </row>
    <row r="44" spans="1:4" x14ac:dyDescent="0.2">
      <c r="A44" s="45"/>
      <c r="B44" s="40" t="str">
        <f>"Replace all your "&amp;C11&amp;" sows with Danish Genetics"</f>
        <v>Replace all your 1000 sows with Danish Genetics</v>
      </c>
      <c r="C44" s="37"/>
      <c r="D44" s="30"/>
    </row>
    <row r="45" spans="1:4" x14ac:dyDescent="0.2">
      <c r="A45" s="45"/>
      <c r="B45" s="31" t="s">
        <v>41</v>
      </c>
      <c r="C45" s="41">
        <f>C11*(C31*(1-(C32/100)))*(C16*C26)-(C11*(C12*(1-(C13/100)))*C16*C26)-(((C11*(C31*(1-(C32/100))))*((C16-C15)/(C29/1000))*C30*C19)-((C11*(C12*(1-(C13/100))))*C19*C21*((C16-C15)/(C17/1000))))</f>
        <v>2623696.8421052648</v>
      </c>
      <c r="D45" s="33" t="str">
        <f>C20</f>
        <v>USD</v>
      </c>
    </row>
    <row r="46" spans="1:4" ht="12.75" thickBot="1" x14ac:dyDescent="0.25">
      <c r="A46" s="46"/>
      <c r="B46" s="58" t="s">
        <v>13</v>
      </c>
      <c r="C46" s="42"/>
      <c r="D46" s="43"/>
    </row>
    <row r="47" spans="1:4" x14ac:dyDescent="0.2">
      <c r="D47" s="1"/>
    </row>
    <row r="48" spans="1:4" ht="16.5" customHeight="1" x14ac:dyDescent="0.2"/>
    <row r="49" spans="1:4" ht="16.5" customHeight="1" x14ac:dyDescent="0.2">
      <c r="A49" s="48" t="s">
        <v>33</v>
      </c>
      <c r="B49" s="48"/>
      <c r="C49" s="48"/>
      <c r="D49" s="48"/>
    </row>
    <row r="51" spans="1:4" x14ac:dyDescent="0.2">
      <c r="A51" s="49" t="s">
        <v>34</v>
      </c>
      <c r="B51" s="49"/>
      <c r="C51" s="49"/>
      <c r="D51" s="49"/>
    </row>
    <row r="52" spans="1:4" x14ac:dyDescent="0.2">
      <c r="A52" s="48" t="s">
        <v>35</v>
      </c>
      <c r="B52" s="48"/>
      <c r="C52" s="48"/>
      <c r="D52" s="48"/>
    </row>
    <row r="53" spans="1:4" x14ac:dyDescent="0.2">
      <c r="A53" s="48" t="s">
        <v>36</v>
      </c>
      <c r="B53" s="48"/>
      <c r="C53" s="48"/>
      <c r="D53" s="48"/>
    </row>
    <row r="54" spans="1:4" x14ac:dyDescent="0.2">
      <c r="A54" s="48" t="s">
        <v>37</v>
      </c>
      <c r="B54" s="48"/>
      <c r="C54" s="48"/>
      <c r="D54" s="48"/>
    </row>
    <row r="55" spans="1:4" x14ac:dyDescent="0.2">
      <c r="A55" s="48" t="s">
        <v>38</v>
      </c>
      <c r="B55" s="48"/>
      <c r="C55" s="48"/>
      <c r="D55" s="48"/>
    </row>
    <row r="56" spans="1:4" x14ac:dyDescent="0.2">
      <c r="A56" s="47" t="s">
        <v>39</v>
      </c>
      <c r="B56" s="48"/>
      <c r="C56" s="48"/>
      <c r="D56" s="48"/>
    </row>
  </sheetData>
  <sheetProtection algorithmName="SHA-512" hashValue="Dxp+r1yNeIIWqHi325YEJz0KZRlT/j3LA6+nU34SWHPS06cnxjTvso89nSloIKlbuyPCI4oX48Rx/bD6VAi8BA==" saltValue="le+DUyKy3I8xgwpbN39hPg==" spinCount="100000" sheet="1" objects="1" scenarios="1"/>
  <mergeCells count="15">
    <mergeCell ref="A35:A40"/>
    <mergeCell ref="A8:D8"/>
    <mergeCell ref="A15:A17"/>
    <mergeCell ref="A19:A21"/>
    <mergeCell ref="A23:A24"/>
    <mergeCell ref="A11:A13"/>
    <mergeCell ref="A29:A32"/>
    <mergeCell ref="A42:A46"/>
    <mergeCell ref="A56:D56"/>
    <mergeCell ref="A55:D55"/>
    <mergeCell ref="A54:D54"/>
    <mergeCell ref="A53:D53"/>
    <mergeCell ref="A52:D52"/>
    <mergeCell ref="A51:D51"/>
    <mergeCell ref="A49:D49"/>
  </mergeCells>
  <hyperlinks>
    <hyperlink ref="A56" r:id="rId1" xr:uid="{6DED3232-C22D-4B43-9F41-1010FFE8A690}"/>
  </hyperlinks>
  <pageMargins left="0.7" right="0.7" top="0.75" bottom="0.75" header="0.3" footer="0.3"/>
  <pageSetup paperSize="9" orientation="portrait" r:id="rId2"/>
  <headerFooter>
    <oddHeader>&amp;L&amp;G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Domino Dosjoub</dc:creator>
  <cp:lastModifiedBy>Nicolas Domino Dosjoub</cp:lastModifiedBy>
  <cp:lastPrinted>2023-08-21T09:28:35Z</cp:lastPrinted>
  <dcterms:created xsi:type="dcterms:W3CDTF">2022-03-25T08:53:39Z</dcterms:created>
  <dcterms:modified xsi:type="dcterms:W3CDTF">2023-08-21T11:11:21Z</dcterms:modified>
</cp:coreProperties>
</file>